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lementos" sheetId="1" r:id="rId4"/>
    <sheet state="visible" name="Características" sheetId="2" r:id="rId5"/>
  </sheets>
  <definedNames/>
  <calcPr/>
</workbook>
</file>

<file path=xl/sharedStrings.xml><?xml version="1.0" encoding="utf-8"?>
<sst xmlns="http://schemas.openxmlformats.org/spreadsheetml/2006/main" count="193" uniqueCount="87">
  <si>
    <t>Emparrillado</t>
  </si>
  <si>
    <t>comodín (E1)</t>
  </si>
  <si>
    <t>12 de oro (E2)</t>
  </si>
  <si>
    <t>7 de basto (E3)</t>
  </si>
  <si>
    <t>1 de copa (E4)</t>
  </si>
  <si>
    <t>3 de espada (E5)</t>
  </si>
  <si>
    <t>"me sirve para cortar" (C1)</t>
  </si>
  <si>
    <t>"no me sirve para cortar" ( No C1)</t>
  </si>
  <si>
    <t>"peligro de sumarme puntos si corta" (C2)</t>
  </si>
  <si>
    <t>"no hay peligro de sumarme puntos si corta" (no C2)</t>
  </si>
  <si>
    <t>"descartar al principio" (C3)</t>
  </si>
  <si>
    <t>"no descartar al principio" (No C3)</t>
  </si>
  <si>
    <t>"oportunidad de que me tiren otros para hacer juego de palo" (C4)</t>
  </si>
  <si>
    <t>"no hay oportunidad de que me tiren otros para hacer juego de palo" (no C4)</t>
  </si>
  <si>
    <t>"oportunidad de hacer juego de escalera" (C5)</t>
  </si>
  <si>
    <t>"no hay oportunidad de hacer juego de escalera" (no C5)</t>
  </si>
  <si>
    <t>Calculo entre caracteristicas</t>
  </si>
  <si>
    <t>Distancia E1 E2</t>
  </si>
  <si>
    <t>Distancia E1 E3</t>
  </si>
  <si>
    <t>Distancia E1 E4</t>
  </si>
  <si>
    <t>Distancia E1 E5</t>
  </si>
  <si>
    <t>Distancia E2 E3</t>
  </si>
  <si>
    <t>Distancia E2 E4</t>
  </si>
  <si>
    <t>Distancia E2 E5</t>
  </si>
  <si>
    <t>Distancia E3 E4</t>
  </si>
  <si>
    <t>Distancia E3 E5</t>
  </si>
  <si>
    <t>Distancia E4 E5</t>
  </si>
  <si>
    <t>volcado de matriz distancia</t>
  </si>
  <si>
    <t>E1</t>
  </si>
  <si>
    <t>E2</t>
  </si>
  <si>
    <t>E3</t>
  </si>
  <si>
    <t>E4</t>
  </si>
  <si>
    <t>E5</t>
  </si>
  <si>
    <t>tomo E3-E5</t>
  </si>
  <si>
    <t>calculo distancias</t>
  </si>
  <si>
    <t>matriz</t>
  </si>
  <si>
    <t>E3-E5</t>
  </si>
  <si>
    <t>tomo (E3-E5)-E1</t>
  </si>
  <si>
    <t>(E3-E5)-E1</t>
  </si>
  <si>
    <t>tomo ((E3-E5)-E1)-E4</t>
  </si>
  <si>
    <t>((E3-E5)-E1)-E4</t>
  </si>
  <si>
    <t>La matriz se reduce a</t>
  </si>
  <si>
    <t>(((E3-E5)-E1)-E4)-E2</t>
  </si>
  <si>
    <t>1) 7 de basto (E3) y el 3 de espada tienen un comportamiento similar para la mano</t>
  </si>
  <si>
    <t>2) el comodin (E1) y el 1 son muy semejantes</t>
  </si>
  <si>
    <t>3) no se existen dos grupos diferenciados</t>
  </si>
  <si>
    <t>C1 - C2</t>
  </si>
  <si>
    <t>C1 - C3</t>
  </si>
  <si>
    <t>C1 - C4</t>
  </si>
  <si>
    <t>C1 - C5</t>
  </si>
  <si>
    <t>C2 - C3</t>
  </si>
  <si>
    <t>C2 - C4</t>
  </si>
  <si>
    <t>C2 - C5</t>
  </si>
  <si>
    <t>C3 - C4</t>
  </si>
  <si>
    <t>C3 - C5</t>
  </si>
  <si>
    <t>C4 - C5</t>
  </si>
  <si>
    <t>Opuestos de características</t>
  </si>
  <si>
    <t>C1 - no C2</t>
  </si>
  <si>
    <t>C1 - no C3</t>
  </si>
  <si>
    <t>C1 - no C4</t>
  </si>
  <si>
    <t>C1 - no C5</t>
  </si>
  <si>
    <t>C2 - no C3</t>
  </si>
  <si>
    <t>C2 - no C4</t>
  </si>
  <si>
    <t>C2 - no C5</t>
  </si>
  <si>
    <t>C3 - no C4</t>
  </si>
  <si>
    <t>C3 - no C5</t>
  </si>
  <si>
    <t>C4 - no C5</t>
  </si>
  <si>
    <t>C1</t>
  </si>
  <si>
    <t>C2</t>
  </si>
  <si>
    <t>C3</t>
  </si>
  <si>
    <t>C4</t>
  </si>
  <si>
    <t>C5</t>
  </si>
  <si>
    <t xml:space="preserve">Combinación </t>
  </si>
  <si>
    <t>Distancia</t>
  </si>
  <si>
    <t xml:space="preserve">Distancia </t>
  </si>
  <si>
    <t>Menor</t>
  </si>
  <si>
    <t>Postivo/negativo</t>
  </si>
  <si>
    <t>Característica</t>
  </si>
  <si>
    <t>Positivos</t>
  </si>
  <si>
    <t>Negativos</t>
  </si>
  <si>
    <t>Prevalece</t>
  </si>
  <si>
    <t>C3-C1</t>
  </si>
  <si>
    <t>(C3-C1) - C2</t>
  </si>
  <si>
    <t>((C3-C1) - C2)-C5</t>
  </si>
  <si>
    <t>1 - Se puede ver que las cartas que son para descartar y para cortar son muy cercanas, casi identicas</t>
  </si>
  <si>
    <t>2 - Se observa que la característica mas alejada de todas es la C4, que es que me tiren la carta para hacer juegos de palo</t>
  </si>
  <si>
    <t>No hay relaciones directas entre las caracetristicas.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</si>
</sst>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color theme="1"/>
      <name val="Arial"/>
    </font>
    <font>
      <color rgb="FF222222"/>
      <name val="Arial"/>
    </font>
    <font>
      <color rgb="FF000000"/>
      <name val="Roboto"/>
    </font>
    <font>
      <u/>
      <color theme="1"/>
      <name val="Arial"/>
    </font>
    <font>
      <b/>
      <color theme="1"/>
      <name val="Arial"/>
    </font>
    <font>
      <color rgb="FFFF0000"/>
      <name val="Arial"/>
    </font>
    <font>
      <color rgb="FF000000"/>
      <name val="Arial"/>
    </font>
    <font>
      <sz val="11.0"/>
      <color rgb="FF000000"/>
      <name val="Inconsolat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1" numFmtId="0" xfId="0" applyBorder="1" applyFont="1"/>
    <xf borderId="1" fillId="2" fontId="2" numFmtId="0" xfId="0" applyAlignment="1" applyBorder="1" applyFill="1" applyFont="1">
      <alignment readingOrder="0"/>
    </xf>
    <xf borderId="1" fillId="0" fontId="1" numFmtId="0" xfId="0" applyAlignment="1" applyBorder="1" applyFont="1">
      <alignment readingOrder="0"/>
    </xf>
    <xf borderId="1" fillId="2" fontId="3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0" fillId="0" fontId="1" numFmtId="0" xfId="0" applyFont="1"/>
    <xf borderId="1" fillId="0" fontId="5" numFmtId="0" xfId="0" applyBorder="1" applyFont="1"/>
    <xf borderId="1" fillId="3" fontId="6" numFmtId="0" xfId="0" applyBorder="1" applyFill="1" applyFont="1"/>
    <xf borderId="0" fillId="2" fontId="3" numFmtId="0" xfId="0" applyAlignment="1" applyFont="1">
      <alignment readingOrder="0"/>
    </xf>
    <xf borderId="1" fillId="0" fontId="6" numFmtId="0" xfId="0" applyAlignment="1" applyBorder="1" applyFont="1">
      <alignment readingOrder="0"/>
    </xf>
    <xf borderId="0" fillId="2" fontId="7" numFmtId="0" xfId="0" applyAlignment="1" applyFont="1">
      <alignment horizontal="left" readingOrder="0"/>
    </xf>
    <xf borderId="1" fillId="2" fontId="7" numFmtId="0" xfId="0" applyAlignment="1" applyBorder="1" applyFont="1">
      <alignment horizontal="left" readingOrder="0"/>
    </xf>
    <xf borderId="0" fillId="2" fontId="8" numFmtId="0" xfId="0" applyAlignment="1" applyFont="1">
      <alignment horizontal="left"/>
    </xf>
    <xf borderId="1" fillId="2" fontId="8" numFmtId="0" xfId="0" applyAlignment="1" applyBorder="1" applyFont="1">
      <alignment horizontal="left"/>
    </xf>
    <xf borderId="1" fillId="0" fontId="1" numFmtId="0" xfId="0" applyAlignment="1" applyBorder="1" applyFont="1">
      <alignment readingOrder="0"/>
    </xf>
    <xf borderId="0" fillId="4" fontId="8" numFmtId="0" xfId="0" applyAlignment="1" applyFill="1" applyFont="1">
      <alignment horizontal="left"/>
    </xf>
    <xf borderId="1" fillId="4" fontId="1" numFmtId="0" xfId="0" applyBorder="1" applyFont="1"/>
    <xf borderId="1" fillId="5" fontId="1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1743075</xdr:colOff>
      <xdr:row>78</xdr:row>
      <xdr:rowOff>171450</xdr:rowOff>
    </xdr:from>
    <xdr:ext cx="3028950" cy="35052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101</xdr:row>
      <xdr:rowOff>76200</xdr:rowOff>
    </xdr:from>
    <xdr:ext cx="6057900" cy="51244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5.57"/>
    <col customWidth="1" min="2" max="2" width="20.0"/>
    <col customWidth="1" min="6" max="6" width="15.43"/>
    <col customWidth="1" min="7" max="7" width="64.14"/>
  </cols>
  <sheetData>
    <row r="2">
      <c r="A2" s="1" t="s">
        <v>0</v>
      </c>
    </row>
    <row r="3">
      <c r="A3" s="2"/>
      <c r="B3" s="3" t="s">
        <v>1</v>
      </c>
      <c r="C3" s="4" t="s">
        <v>2</v>
      </c>
      <c r="D3" s="5" t="s">
        <v>3</v>
      </c>
      <c r="E3" s="5" t="s">
        <v>4</v>
      </c>
      <c r="F3" s="4" t="s">
        <v>5</v>
      </c>
      <c r="G3" s="2"/>
    </row>
    <row r="4">
      <c r="A4" s="3" t="s">
        <v>6</v>
      </c>
      <c r="B4" s="4">
        <v>5.0</v>
      </c>
      <c r="C4" s="4">
        <v>1.0</v>
      </c>
      <c r="D4" s="4">
        <v>2.0</v>
      </c>
      <c r="E4" s="4">
        <v>4.0</v>
      </c>
      <c r="F4" s="4">
        <v>3.0</v>
      </c>
      <c r="G4" s="3" t="s">
        <v>7</v>
      </c>
    </row>
    <row r="5">
      <c r="A5" s="3" t="s">
        <v>8</v>
      </c>
      <c r="B5" s="4">
        <v>1.0</v>
      </c>
      <c r="C5" s="4">
        <v>5.0</v>
      </c>
      <c r="D5" s="4">
        <v>4.0</v>
      </c>
      <c r="E5" s="4">
        <v>1.0</v>
      </c>
      <c r="F5" s="4">
        <v>2.0</v>
      </c>
      <c r="G5" s="3" t="s">
        <v>9</v>
      </c>
    </row>
    <row r="6">
      <c r="A6" s="3" t="s">
        <v>10</v>
      </c>
      <c r="B6" s="4">
        <v>1.0</v>
      </c>
      <c r="C6" s="4">
        <v>5.0</v>
      </c>
      <c r="D6" s="4">
        <v>4.0</v>
      </c>
      <c r="E6" s="4">
        <v>2.0</v>
      </c>
      <c r="F6" s="4">
        <v>3.0</v>
      </c>
      <c r="G6" s="3" t="s">
        <v>11</v>
      </c>
    </row>
    <row r="7">
      <c r="A7" s="3" t="s">
        <v>12</v>
      </c>
      <c r="B7" s="4">
        <v>5.0</v>
      </c>
      <c r="C7" s="4">
        <v>5.0</v>
      </c>
      <c r="D7" s="4">
        <v>2.0</v>
      </c>
      <c r="E7" s="4">
        <v>2.0</v>
      </c>
      <c r="F7" s="4">
        <v>4.0</v>
      </c>
      <c r="G7" s="3" t="s">
        <v>13</v>
      </c>
    </row>
    <row r="8">
      <c r="A8" s="4" t="s">
        <v>14</v>
      </c>
      <c r="B8" s="4">
        <v>5.0</v>
      </c>
      <c r="C8" s="4">
        <v>1.0</v>
      </c>
      <c r="D8" s="4">
        <v>4.0</v>
      </c>
      <c r="E8" s="4">
        <v>1.0</v>
      </c>
      <c r="F8" s="4">
        <v>4.0</v>
      </c>
      <c r="G8" s="4" t="s">
        <v>15</v>
      </c>
    </row>
    <row r="10">
      <c r="A10" s="6" t="s">
        <v>16</v>
      </c>
    </row>
    <row r="11">
      <c r="A11" s="1" t="s">
        <v>17</v>
      </c>
    </row>
    <row r="12">
      <c r="A12" s="7">
        <f>Abs(B4-C4)+Abs( B5-C5) + abs(B6-C6) + abs(B7-C7) + abs(B8-C8)</f>
        <v>16</v>
      </c>
    </row>
    <row r="13">
      <c r="A13" s="1" t="s">
        <v>18</v>
      </c>
    </row>
    <row r="14">
      <c r="A14" s="7">
        <f>Abs(B4-D4)+Abs( B5-D5) + abs(B6-D6) + abs(B7-D7) + abs(B8-D8)</f>
        <v>13</v>
      </c>
    </row>
    <row r="15">
      <c r="A15" s="1" t="s">
        <v>19</v>
      </c>
    </row>
    <row r="16">
      <c r="A16" s="7">
        <f>Abs(B4-E4)+Abs( B5-E5) + abs(B6-E6) + abs(B7-E7) + abs(B8-E8)</f>
        <v>9</v>
      </c>
    </row>
    <row r="17">
      <c r="A17" s="1" t="s">
        <v>20</v>
      </c>
    </row>
    <row r="18">
      <c r="A18" s="7">
        <f>Abs(B4-F4)+Abs( B5-F5) + abs(B6-F6) + abs(B7-F7) + abs(B8-F8)</f>
        <v>7</v>
      </c>
    </row>
    <row r="19">
      <c r="A19" s="1" t="s">
        <v>21</v>
      </c>
    </row>
    <row r="20">
      <c r="A20" s="7">
        <f>Abs(C4-D4)+Abs( C5-D5) + abs(C6-D6) + abs(C7-D7) + abs(C8-D8)</f>
        <v>9</v>
      </c>
    </row>
    <row r="21">
      <c r="A21" s="1" t="s">
        <v>22</v>
      </c>
    </row>
    <row r="22">
      <c r="A22" s="7">
        <f>Abs(C4-E4)+Abs( C5-E5) + abs(C6-E6) + abs(C7-E7) + abs(C8-E8)</f>
        <v>13</v>
      </c>
    </row>
    <row r="23">
      <c r="A23" s="1" t="s">
        <v>23</v>
      </c>
    </row>
    <row r="24">
      <c r="A24" s="7">
        <f>Abs(C4-F4)+Abs( C5-F5) + abs(C6-F6) + abs(C7-F7) + abs(C8-F8)</f>
        <v>11</v>
      </c>
    </row>
    <row r="25">
      <c r="A25" s="1" t="s">
        <v>24</v>
      </c>
    </row>
    <row r="26">
      <c r="A26" s="7">
        <f>Abs(D4-E4)+Abs( D5-E5) + abs(D6-E6) + abs(D7-E7) + abs(D8-E8)</f>
        <v>10</v>
      </c>
    </row>
    <row r="27">
      <c r="A27" s="1" t="s">
        <v>25</v>
      </c>
    </row>
    <row r="28">
      <c r="A28" s="7">
        <f>Abs(D4-F4)+Abs( D5-F5) + abs(D6-F6) + abs(D7-F7) + abs(D8-F8)</f>
        <v>6</v>
      </c>
    </row>
    <row r="29">
      <c r="A29" s="1" t="s">
        <v>26</v>
      </c>
    </row>
    <row r="30">
      <c r="A30" s="7">
        <f>Abs(E4-F4)+Abs( E5-F5) + abs(E6-F6) + abs(E7-F7) + abs(E8-F8)</f>
        <v>8</v>
      </c>
    </row>
    <row r="32">
      <c r="A32" s="1" t="s">
        <v>27</v>
      </c>
    </row>
    <row r="33">
      <c r="A33" s="2"/>
      <c r="B33" s="4" t="s">
        <v>28</v>
      </c>
      <c r="C33" s="4" t="s">
        <v>29</v>
      </c>
      <c r="D33" s="4" t="s">
        <v>30</v>
      </c>
      <c r="E33" s="4" t="s">
        <v>31</v>
      </c>
      <c r="F33" s="4" t="s">
        <v>32</v>
      </c>
    </row>
    <row r="34">
      <c r="A34" s="4" t="s">
        <v>28</v>
      </c>
      <c r="B34" s="2"/>
      <c r="C34" s="2">
        <f>A12</f>
        <v>16</v>
      </c>
      <c r="D34" s="2">
        <f>A14</f>
        <v>13</v>
      </c>
      <c r="E34" s="2">
        <f>A16</f>
        <v>9</v>
      </c>
      <c r="F34" s="8">
        <f>A18</f>
        <v>7</v>
      </c>
    </row>
    <row r="35">
      <c r="A35" s="4" t="s">
        <v>29</v>
      </c>
      <c r="B35" s="2"/>
      <c r="C35" s="2"/>
      <c r="D35" s="2">
        <f>A20</f>
        <v>9</v>
      </c>
      <c r="E35" s="2">
        <f>A22</f>
        <v>13</v>
      </c>
      <c r="F35" s="2">
        <f>A24</f>
        <v>11</v>
      </c>
    </row>
    <row r="36">
      <c r="A36" s="4" t="s">
        <v>30</v>
      </c>
      <c r="B36" s="2"/>
      <c r="C36" s="2"/>
      <c r="D36" s="2"/>
      <c r="E36" s="2">
        <f>A26</f>
        <v>10</v>
      </c>
      <c r="F36" s="9">
        <f>A28</f>
        <v>6</v>
      </c>
    </row>
    <row r="37">
      <c r="A37" s="4" t="s">
        <v>31</v>
      </c>
      <c r="B37" s="2"/>
      <c r="C37" s="2"/>
      <c r="D37" s="2"/>
      <c r="E37" s="2"/>
      <c r="F37" s="2">
        <f>A30</f>
        <v>8</v>
      </c>
    </row>
    <row r="38">
      <c r="A38" s="4" t="s">
        <v>32</v>
      </c>
      <c r="B38" s="2"/>
      <c r="C38" s="2"/>
      <c r="D38" s="2"/>
      <c r="E38" s="2"/>
      <c r="F38" s="2"/>
    </row>
    <row r="40">
      <c r="A40" s="1" t="s">
        <v>33</v>
      </c>
      <c r="B40" s="1">
        <v>6.0</v>
      </c>
    </row>
    <row r="41">
      <c r="A41" s="1" t="s">
        <v>34</v>
      </c>
    </row>
    <row r="42">
      <c r="A42" s="2"/>
      <c r="B42" s="4" t="s">
        <v>30</v>
      </c>
      <c r="C42" s="4" t="s">
        <v>32</v>
      </c>
    </row>
    <row r="43">
      <c r="A43" s="4" t="s">
        <v>28</v>
      </c>
      <c r="B43" s="4">
        <v>13.0</v>
      </c>
      <c r="C43" s="4">
        <v>7.0</v>
      </c>
    </row>
    <row r="44">
      <c r="A44" s="4" t="s">
        <v>29</v>
      </c>
      <c r="B44" s="4">
        <v>9.0</v>
      </c>
      <c r="C44" s="4">
        <v>11.0</v>
      </c>
    </row>
    <row r="45">
      <c r="A45" s="4" t="s">
        <v>31</v>
      </c>
      <c r="B45" s="4">
        <v>10.0</v>
      </c>
      <c r="C45" s="4">
        <v>8.0</v>
      </c>
    </row>
    <row r="47">
      <c r="A47" s="1" t="s">
        <v>35</v>
      </c>
    </row>
    <row r="48">
      <c r="A48" s="2"/>
      <c r="B48" s="4" t="s">
        <v>36</v>
      </c>
      <c r="C48" s="4" t="s">
        <v>28</v>
      </c>
      <c r="D48" s="4" t="s">
        <v>29</v>
      </c>
      <c r="E48" s="4" t="s">
        <v>31</v>
      </c>
    </row>
    <row r="49">
      <c r="A49" s="4" t="s">
        <v>36</v>
      </c>
      <c r="B49" s="2"/>
      <c r="C49" s="9">
        <v>7.0</v>
      </c>
      <c r="D49" s="4">
        <v>9.0</v>
      </c>
      <c r="E49" s="4">
        <v>8.0</v>
      </c>
    </row>
    <row r="50">
      <c r="A50" s="4" t="s">
        <v>28</v>
      </c>
      <c r="B50" s="2"/>
      <c r="C50" s="2"/>
      <c r="D50" s="4">
        <v>16.0</v>
      </c>
      <c r="E50" s="4">
        <v>9.0</v>
      </c>
    </row>
    <row r="51">
      <c r="A51" s="4" t="s">
        <v>29</v>
      </c>
      <c r="B51" s="2"/>
      <c r="C51" s="2"/>
      <c r="D51" s="2"/>
      <c r="E51" s="4">
        <v>13.0</v>
      </c>
    </row>
    <row r="52">
      <c r="A52" s="4" t="s">
        <v>31</v>
      </c>
      <c r="B52" s="2"/>
      <c r="C52" s="2"/>
      <c r="D52" s="2"/>
      <c r="E52" s="2"/>
    </row>
    <row r="54">
      <c r="A54" s="1" t="s">
        <v>37</v>
      </c>
      <c r="B54" s="1">
        <v>7.0</v>
      </c>
    </row>
    <row r="55">
      <c r="A55" s="1" t="s">
        <v>34</v>
      </c>
    </row>
    <row r="56">
      <c r="A56" s="2"/>
      <c r="B56" s="4" t="s">
        <v>36</v>
      </c>
      <c r="C56" s="4" t="s">
        <v>28</v>
      </c>
    </row>
    <row r="57">
      <c r="A57" s="4" t="s">
        <v>29</v>
      </c>
      <c r="B57" s="4">
        <v>9.0</v>
      </c>
      <c r="C57" s="4">
        <v>16.0</v>
      </c>
    </row>
    <row r="58">
      <c r="A58" s="4" t="s">
        <v>31</v>
      </c>
      <c r="B58" s="4">
        <v>8.0</v>
      </c>
      <c r="C58" s="4">
        <v>9.0</v>
      </c>
    </row>
    <row r="60">
      <c r="A60" s="1" t="s">
        <v>35</v>
      </c>
    </row>
    <row r="61">
      <c r="A61" s="2"/>
      <c r="B61" s="5" t="s">
        <v>38</v>
      </c>
      <c r="C61" s="4" t="s">
        <v>29</v>
      </c>
      <c r="D61" s="4" t="s">
        <v>31</v>
      </c>
      <c r="E61" s="1"/>
    </row>
    <row r="62">
      <c r="A62" s="10" t="s">
        <v>38</v>
      </c>
      <c r="B62" s="2"/>
      <c r="C62" s="4">
        <v>9.0</v>
      </c>
      <c r="D62" s="11">
        <v>8.0</v>
      </c>
      <c r="E62" s="1"/>
    </row>
    <row r="63">
      <c r="A63" s="4" t="s">
        <v>29</v>
      </c>
      <c r="B63" s="2"/>
      <c r="C63" s="2"/>
      <c r="D63" s="4">
        <v>13.0</v>
      </c>
      <c r="E63" s="1"/>
    </row>
    <row r="64">
      <c r="A64" s="4" t="s">
        <v>31</v>
      </c>
      <c r="B64" s="2"/>
      <c r="C64" s="2"/>
      <c r="D64" s="2"/>
    </row>
    <row r="66">
      <c r="A66" s="1" t="s">
        <v>39</v>
      </c>
      <c r="B66" s="1">
        <v>8.0</v>
      </c>
    </row>
    <row r="67">
      <c r="B67" s="10" t="s">
        <v>38</v>
      </c>
      <c r="C67" s="4" t="s">
        <v>31</v>
      </c>
    </row>
    <row r="68">
      <c r="A68" s="1" t="s">
        <v>29</v>
      </c>
      <c r="B68" s="4">
        <v>9.0</v>
      </c>
      <c r="C68" s="4">
        <v>8.0</v>
      </c>
    </row>
    <row r="70">
      <c r="A70" s="1" t="s">
        <v>35</v>
      </c>
    </row>
    <row r="71">
      <c r="A71" s="2"/>
      <c r="B71" s="12" t="s">
        <v>40</v>
      </c>
      <c r="C71" s="4" t="s">
        <v>29</v>
      </c>
    </row>
    <row r="72">
      <c r="A72" s="12" t="s">
        <v>40</v>
      </c>
      <c r="B72" s="2"/>
      <c r="C72" s="4">
        <v>8.0</v>
      </c>
    </row>
    <row r="73">
      <c r="A73" s="4" t="s">
        <v>29</v>
      </c>
      <c r="B73" s="2"/>
      <c r="C73" s="2"/>
    </row>
    <row r="75">
      <c r="A75" s="1" t="s">
        <v>41</v>
      </c>
      <c r="B75" s="13" t="s">
        <v>42</v>
      </c>
    </row>
    <row r="82">
      <c r="C82" s="10" t="s">
        <v>43</v>
      </c>
    </row>
    <row r="83">
      <c r="C83" s="1" t="s">
        <v>44</v>
      </c>
    </row>
    <row r="84">
      <c r="C84" s="1" t="s">
        <v>45</v>
      </c>
    </row>
  </sheetData>
  <mergeCells count="1">
    <mergeCell ref="C82:G8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5.57"/>
    <col customWidth="1" min="2" max="2" width="16.0"/>
    <col customWidth="1" min="3" max="3" width="13.0"/>
    <col customWidth="1" min="4" max="4" width="13.86"/>
    <col customWidth="1" min="5" max="5" width="13.29"/>
    <col customWidth="1" min="6" max="6" width="55.57"/>
    <col customWidth="1" min="7" max="7" width="64.14"/>
  </cols>
  <sheetData>
    <row r="1">
      <c r="A1" s="1" t="s">
        <v>0</v>
      </c>
    </row>
    <row r="2">
      <c r="A2" s="2"/>
      <c r="B2" s="3" t="s">
        <v>1</v>
      </c>
      <c r="C2" s="4" t="s">
        <v>2</v>
      </c>
      <c r="D2" s="5" t="s">
        <v>3</v>
      </c>
      <c r="E2" s="5" t="s">
        <v>4</v>
      </c>
      <c r="F2" s="4" t="s">
        <v>5</v>
      </c>
      <c r="G2" s="2"/>
    </row>
    <row r="3">
      <c r="A3" s="3" t="s">
        <v>6</v>
      </c>
      <c r="B3" s="4">
        <v>5.0</v>
      </c>
      <c r="C3" s="4">
        <v>1.0</v>
      </c>
      <c r="D3" s="4">
        <v>2.0</v>
      </c>
      <c r="E3" s="4">
        <v>4.0</v>
      </c>
      <c r="F3" s="4">
        <v>3.0</v>
      </c>
      <c r="G3" s="3" t="s">
        <v>7</v>
      </c>
    </row>
    <row r="4">
      <c r="A4" s="3" t="s">
        <v>8</v>
      </c>
      <c r="B4" s="4">
        <v>1.0</v>
      </c>
      <c r="C4" s="4">
        <v>5.0</v>
      </c>
      <c r="D4" s="4">
        <v>4.0</v>
      </c>
      <c r="E4" s="4">
        <v>1.0</v>
      </c>
      <c r="F4" s="4">
        <v>2.0</v>
      </c>
      <c r="G4" s="3" t="s">
        <v>9</v>
      </c>
    </row>
    <row r="5">
      <c r="A5" s="3" t="s">
        <v>10</v>
      </c>
      <c r="B5" s="4">
        <v>1.0</v>
      </c>
      <c r="C5" s="4">
        <v>5.0</v>
      </c>
      <c r="D5" s="4">
        <v>4.0</v>
      </c>
      <c r="E5" s="4">
        <v>2.0</v>
      </c>
      <c r="F5" s="4">
        <v>3.0</v>
      </c>
      <c r="G5" s="3" t="s">
        <v>11</v>
      </c>
    </row>
    <row r="6">
      <c r="A6" s="3" t="s">
        <v>12</v>
      </c>
      <c r="B6" s="4">
        <v>5.0</v>
      </c>
      <c r="C6" s="4">
        <v>5.0</v>
      </c>
      <c r="D6" s="4">
        <v>2.0</v>
      </c>
      <c r="E6" s="4">
        <v>2.0</v>
      </c>
      <c r="F6" s="4">
        <v>4.0</v>
      </c>
      <c r="G6" s="3" t="s">
        <v>13</v>
      </c>
    </row>
    <row r="7">
      <c r="A7" s="4" t="s">
        <v>14</v>
      </c>
      <c r="B7" s="4">
        <v>5.0</v>
      </c>
      <c r="C7" s="4">
        <v>1.0</v>
      </c>
      <c r="D7" s="4">
        <v>4.0</v>
      </c>
      <c r="E7" s="4">
        <v>1.0</v>
      </c>
      <c r="F7" s="4">
        <v>4.0</v>
      </c>
      <c r="G7" s="4" t="s">
        <v>15</v>
      </c>
    </row>
    <row r="10">
      <c r="A10" s="1" t="s">
        <v>46</v>
      </c>
      <c r="B10" s="7">
        <f>ABS(B3-B4) + ABS(C3-C4) + ABS(D3-D4) + ABS(E3-E4) + ABS(F3-F4)</f>
        <v>14</v>
      </c>
    </row>
    <row r="11">
      <c r="A11" s="1" t="s">
        <v>47</v>
      </c>
      <c r="B11" s="7">
        <f>ABS(B3-B5) + ABS(C3-C5) + ABS(D3-D5) + ABS(E3-E5) + ABS(F3-F5)</f>
        <v>12</v>
      </c>
    </row>
    <row r="12">
      <c r="A12" s="1" t="s">
        <v>48</v>
      </c>
      <c r="B12" s="7">
        <f>ABS(B3-B6) + ABS(C3-C6) + ABS(D3-D6) + ABS(E3-E6) + ABS(F3-F6)</f>
        <v>7</v>
      </c>
    </row>
    <row r="13">
      <c r="A13" s="1" t="s">
        <v>49</v>
      </c>
      <c r="B13" s="7">
        <f>ABS(B3-B7) + ABS(C3-C7) + ABS(D3-D7) + ABS(E3-E7) + ABS(F3-F7)</f>
        <v>6</v>
      </c>
    </row>
    <row r="14">
      <c r="A14" s="1" t="s">
        <v>50</v>
      </c>
      <c r="B14" s="7">
        <f>ABS(B4-B5) + ABS(C4-C5) + ABS(D4-D5) + ABS(E4-E5) + ABS(F4-F5)</f>
        <v>2</v>
      </c>
    </row>
    <row r="15">
      <c r="A15" s="1" t="s">
        <v>51</v>
      </c>
      <c r="B15" s="7">
        <f>ABS(B4-B6) + ABS(C4-C6) + ABS(D4-D6) + ABS(E4-E6) + ABS(F4-F6)</f>
        <v>9</v>
      </c>
    </row>
    <row r="16">
      <c r="A16" s="1" t="s">
        <v>52</v>
      </c>
      <c r="B16" s="7">
        <f>ABS(B4-B7) + ABS(C4-C7) + ABS(D4-D7) + ABS(E4-E7) + ABS(F4-F7)</f>
        <v>10</v>
      </c>
    </row>
    <row r="17">
      <c r="A17" s="1" t="s">
        <v>53</v>
      </c>
      <c r="B17" s="7">
        <f>ABS(B5-B6) + ABS(C5-C6) + ABS(D5-D6) + ABS(E5-E6) + ABS(F5-F6)</f>
        <v>7</v>
      </c>
    </row>
    <row r="18">
      <c r="A18" s="1" t="s">
        <v>54</v>
      </c>
      <c r="B18" s="7">
        <f>ABS(B5-B7) + ABS(C5-C7) + ABS(D5-D7) + ABS(E5-E7) + ABS(F5-F7)</f>
        <v>10</v>
      </c>
    </row>
    <row r="19">
      <c r="A19" s="1" t="s">
        <v>55</v>
      </c>
      <c r="B19" s="7">
        <f>ABS(B6-B7) + ABS(C6-C7) + ABS(D6-D7) + ABS(E6-E7) + ABS(F6-F7)</f>
        <v>7</v>
      </c>
    </row>
    <row r="22">
      <c r="B22" s="14"/>
    </row>
    <row r="23">
      <c r="A23" s="4" t="s">
        <v>56</v>
      </c>
      <c r="B23" s="15"/>
      <c r="C23" s="2"/>
      <c r="D23" s="2"/>
      <c r="E23" s="2"/>
      <c r="F23" s="2"/>
      <c r="G23" s="2"/>
    </row>
    <row r="24">
      <c r="A24" s="2"/>
      <c r="B24" s="15" t="s">
        <v>1</v>
      </c>
      <c r="C24" s="2" t="s">
        <v>2</v>
      </c>
      <c r="D24" s="2" t="s">
        <v>3</v>
      </c>
      <c r="E24" s="2" t="s">
        <v>4</v>
      </c>
      <c r="F24" s="2" t="s">
        <v>5</v>
      </c>
      <c r="G24" s="2"/>
    </row>
    <row r="25">
      <c r="A25" s="2" t="s">
        <v>6</v>
      </c>
      <c r="B25" s="4">
        <f t="shared" ref="B25:F25" si="1">abs(B3-6)</f>
        <v>1</v>
      </c>
      <c r="C25" s="4">
        <f t="shared" si="1"/>
        <v>5</v>
      </c>
      <c r="D25" s="4">
        <f t="shared" si="1"/>
        <v>4</v>
      </c>
      <c r="E25" s="4">
        <f t="shared" si="1"/>
        <v>2</v>
      </c>
      <c r="F25" s="4">
        <f t="shared" si="1"/>
        <v>3</v>
      </c>
      <c r="G25" s="2" t="s">
        <v>7</v>
      </c>
    </row>
    <row r="26">
      <c r="A26" s="2" t="s">
        <v>8</v>
      </c>
      <c r="B26" s="4">
        <f t="shared" ref="B26:F26" si="2">abs(B4-6)</f>
        <v>5</v>
      </c>
      <c r="C26" s="4">
        <f t="shared" si="2"/>
        <v>1</v>
      </c>
      <c r="D26" s="4">
        <f t="shared" si="2"/>
        <v>2</v>
      </c>
      <c r="E26" s="4">
        <f t="shared" si="2"/>
        <v>5</v>
      </c>
      <c r="F26" s="4">
        <f t="shared" si="2"/>
        <v>4</v>
      </c>
      <c r="G26" s="2" t="s">
        <v>9</v>
      </c>
    </row>
    <row r="27">
      <c r="A27" s="2" t="s">
        <v>10</v>
      </c>
      <c r="B27" s="4">
        <f t="shared" ref="B27:F27" si="3">abs(B5-6)</f>
        <v>5</v>
      </c>
      <c r="C27" s="4">
        <f t="shared" si="3"/>
        <v>1</v>
      </c>
      <c r="D27" s="4">
        <f t="shared" si="3"/>
        <v>2</v>
      </c>
      <c r="E27" s="4">
        <f t="shared" si="3"/>
        <v>4</v>
      </c>
      <c r="F27" s="4">
        <f t="shared" si="3"/>
        <v>3</v>
      </c>
      <c r="G27" s="2" t="s">
        <v>11</v>
      </c>
    </row>
    <row r="28">
      <c r="A28" s="2" t="s">
        <v>12</v>
      </c>
      <c r="B28" s="4">
        <f t="shared" ref="B28:F28" si="4">abs(B6-6)</f>
        <v>1</v>
      </c>
      <c r="C28" s="4">
        <f t="shared" si="4"/>
        <v>1</v>
      </c>
      <c r="D28" s="4">
        <f t="shared" si="4"/>
        <v>4</v>
      </c>
      <c r="E28" s="4">
        <f t="shared" si="4"/>
        <v>4</v>
      </c>
      <c r="F28" s="4">
        <f t="shared" si="4"/>
        <v>2</v>
      </c>
      <c r="G28" s="2" t="s">
        <v>13</v>
      </c>
    </row>
    <row r="29">
      <c r="A29" s="2" t="s">
        <v>14</v>
      </c>
      <c r="B29" s="4">
        <f t="shared" ref="B29:F29" si="5">abs(B7-6)</f>
        <v>1</v>
      </c>
      <c r="C29" s="4">
        <f t="shared" si="5"/>
        <v>5</v>
      </c>
      <c r="D29" s="4">
        <f t="shared" si="5"/>
        <v>2</v>
      </c>
      <c r="E29" s="4">
        <f t="shared" si="5"/>
        <v>5</v>
      </c>
      <c r="F29" s="4">
        <f t="shared" si="5"/>
        <v>2</v>
      </c>
      <c r="G29" s="2" t="s">
        <v>15</v>
      </c>
    </row>
    <row r="33">
      <c r="A33" s="1" t="s">
        <v>57</v>
      </c>
      <c r="B33" s="14">
        <f t="shared" ref="B33:B36" si="6">ABS($B$3-B26) + ABS($C$3-C26) + ABS($D$3-D26) + ABS($E$3-E26) + ABS($F$3-F26)</f>
        <v>2</v>
      </c>
    </row>
    <row r="34">
      <c r="A34" s="1" t="s">
        <v>58</v>
      </c>
      <c r="B34" s="14">
        <f t="shared" si="6"/>
        <v>0</v>
      </c>
    </row>
    <row r="35">
      <c r="A35" s="1" t="s">
        <v>59</v>
      </c>
      <c r="B35" s="14">
        <f t="shared" si="6"/>
        <v>7</v>
      </c>
    </row>
    <row r="36">
      <c r="A36" s="1" t="s">
        <v>60</v>
      </c>
      <c r="B36" s="14">
        <f t="shared" si="6"/>
        <v>10</v>
      </c>
    </row>
    <row r="37">
      <c r="A37" s="1" t="s">
        <v>61</v>
      </c>
      <c r="B37" s="14">
        <f t="shared" ref="B37:B39" si="7">ABS($B$4-B27) + ABS($C$4-C27) + ABS($D$4-D27) + ABS($E$4-E27) + ABS($F$4-F27)</f>
        <v>14</v>
      </c>
    </row>
    <row r="38">
      <c r="A38" s="1" t="s">
        <v>62</v>
      </c>
      <c r="B38" s="14">
        <f t="shared" si="7"/>
        <v>7</v>
      </c>
    </row>
    <row r="39">
      <c r="A39" s="1" t="s">
        <v>63</v>
      </c>
      <c r="B39" s="14">
        <f t="shared" si="7"/>
        <v>6</v>
      </c>
    </row>
    <row r="40">
      <c r="A40" s="1" t="s">
        <v>64</v>
      </c>
      <c r="B40" s="14">
        <f t="shared" ref="B40:B41" si="8">ABS($B$5-B28) + ABS($C$5-C28) + ABS($D$5-D28) + ABS($E$5-E28) + ABS($F$5-F28)</f>
        <v>7</v>
      </c>
    </row>
    <row r="41">
      <c r="A41" s="1" t="s">
        <v>65</v>
      </c>
      <c r="B41" s="14">
        <f t="shared" si="8"/>
        <v>6</v>
      </c>
    </row>
    <row r="42">
      <c r="A42" s="1" t="s">
        <v>66</v>
      </c>
      <c r="B42" s="14">
        <f>ABS($B$6-B29) + ABS($C$6-C29) + ABS($D$6-D29) + ABS($E$6-E29) + ABS($F$6-F29)</f>
        <v>9</v>
      </c>
    </row>
    <row r="45">
      <c r="A45" s="2"/>
      <c r="B45" s="4" t="s">
        <v>67</v>
      </c>
      <c r="C45" s="4" t="s">
        <v>68</v>
      </c>
      <c r="D45" s="4" t="s">
        <v>69</v>
      </c>
      <c r="E45" s="4" t="s">
        <v>70</v>
      </c>
      <c r="F45" s="4" t="s">
        <v>71</v>
      </c>
    </row>
    <row r="46">
      <c r="A46" s="4" t="s">
        <v>67</v>
      </c>
      <c r="B46" s="2"/>
      <c r="C46" s="2">
        <f>B10</f>
        <v>14</v>
      </c>
      <c r="D46" s="2">
        <f>B11</f>
        <v>12</v>
      </c>
      <c r="E46" s="2">
        <f>B12</f>
        <v>7</v>
      </c>
      <c r="F46" s="2">
        <f>B13</f>
        <v>6</v>
      </c>
    </row>
    <row r="47">
      <c r="A47" s="4" t="s">
        <v>68</v>
      </c>
      <c r="B47" s="2">
        <f t="shared" ref="B47:B50" si="9">B33</f>
        <v>2</v>
      </c>
      <c r="C47" s="2"/>
      <c r="D47" s="2">
        <f>B14</f>
        <v>2</v>
      </c>
      <c r="E47" s="2">
        <f>B15</f>
        <v>9</v>
      </c>
      <c r="F47" s="2">
        <f>B16</f>
        <v>10</v>
      </c>
    </row>
    <row r="48">
      <c r="A48" s="4" t="s">
        <v>69</v>
      </c>
      <c r="B48" s="2">
        <f t="shared" si="9"/>
        <v>0</v>
      </c>
      <c r="C48" s="2">
        <f t="shared" ref="C48:C50" si="10">B37</f>
        <v>14</v>
      </c>
      <c r="D48" s="2"/>
      <c r="E48" s="2">
        <f>B17</f>
        <v>7</v>
      </c>
      <c r="F48" s="2">
        <f t="shared" ref="F48:F49" si="11">B18</f>
        <v>10</v>
      </c>
    </row>
    <row r="49">
      <c r="A49" s="4" t="s">
        <v>70</v>
      </c>
      <c r="B49" s="2">
        <f t="shared" si="9"/>
        <v>7</v>
      </c>
      <c r="C49" s="2">
        <f t="shared" si="10"/>
        <v>7</v>
      </c>
      <c r="D49" s="2">
        <f t="shared" ref="D49:D50" si="12">B40</f>
        <v>7</v>
      </c>
      <c r="E49" s="2"/>
      <c r="F49" s="2">
        <f t="shared" si="11"/>
        <v>7</v>
      </c>
    </row>
    <row r="50">
      <c r="A50" s="4" t="s">
        <v>71</v>
      </c>
      <c r="B50" s="2">
        <f t="shared" si="9"/>
        <v>10</v>
      </c>
      <c r="C50" s="2">
        <f t="shared" si="10"/>
        <v>6</v>
      </c>
      <c r="D50" s="2">
        <f t="shared" si="12"/>
        <v>6</v>
      </c>
      <c r="E50" s="2">
        <f>B42</f>
        <v>9</v>
      </c>
      <c r="F50" s="2"/>
    </row>
    <row r="53">
      <c r="A53" s="4" t="s">
        <v>72</v>
      </c>
      <c r="B53" s="13" t="s">
        <v>73</v>
      </c>
      <c r="C53" s="13" t="s">
        <v>72</v>
      </c>
      <c r="D53" s="13" t="s">
        <v>74</v>
      </c>
      <c r="E53" s="13" t="s">
        <v>75</v>
      </c>
      <c r="F53" s="4" t="s">
        <v>76</v>
      </c>
    </row>
    <row r="54">
      <c r="A54" s="2" t="str">
        <f t="shared" ref="A54:B54" si="13">A10</f>
        <v>C1 - C2</v>
      </c>
      <c r="B54" s="2">
        <f t="shared" si="13"/>
        <v>14</v>
      </c>
      <c r="C54" s="2" t="str">
        <f t="shared" ref="C54:D54" si="14">A33</f>
        <v>C1 - no C2</v>
      </c>
      <c r="D54" s="2">
        <f t="shared" si="14"/>
        <v>2</v>
      </c>
      <c r="E54" s="2">
        <f t="shared" ref="E54:E63" si="17">min(B54,D54)</f>
        <v>2</v>
      </c>
      <c r="F54" s="2" t="str">
        <f t="shared" ref="F54:F63" si="18">if(E54=B54, "Positivo", "Negativo")</f>
        <v>Negativo</v>
      </c>
    </row>
    <row r="55">
      <c r="A55" s="2" t="str">
        <f t="shared" ref="A55:B55" si="15">A11</f>
        <v>C1 - C3</v>
      </c>
      <c r="B55" s="2">
        <f t="shared" si="15"/>
        <v>12</v>
      </c>
      <c r="C55" s="2" t="str">
        <f t="shared" ref="C55:D55" si="16">A34</f>
        <v>C1 - no C3</v>
      </c>
      <c r="D55" s="2">
        <f t="shared" si="16"/>
        <v>0</v>
      </c>
      <c r="E55" s="2">
        <f t="shared" si="17"/>
        <v>0</v>
      </c>
      <c r="F55" s="2" t="str">
        <f t="shared" si="18"/>
        <v>Negativo</v>
      </c>
    </row>
    <row r="56">
      <c r="A56" s="2" t="str">
        <f t="shared" ref="A56:B56" si="19">A12</f>
        <v>C1 - C4</v>
      </c>
      <c r="B56" s="2">
        <f t="shared" si="19"/>
        <v>7</v>
      </c>
      <c r="C56" s="2" t="str">
        <f t="shared" ref="C56:D56" si="20">A35</f>
        <v>C1 - no C4</v>
      </c>
      <c r="D56" s="2">
        <f t="shared" si="20"/>
        <v>7</v>
      </c>
      <c r="E56" s="2">
        <f t="shared" si="17"/>
        <v>7</v>
      </c>
      <c r="F56" s="2" t="str">
        <f t="shared" si="18"/>
        <v>Positivo</v>
      </c>
    </row>
    <row r="57">
      <c r="A57" s="2" t="str">
        <f t="shared" ref="A57:B57" si="21">A13</f>
        <v>C1 - C5</v>
      </c>
      <c r="B57" s="2">
        <f t="shared" si="21"/>
        <v>6</v>
      </c>
      <c r="C57" s="2" t="str">
        <f t="shared" ref="C57:D57" si="22">A36</f>
        <v>C1 - no C5</v>
      </c>
      <c r="D57" s="2">
        <f t="shared" si="22"/>
        <v>10</v>
      </c>
      <c r="E57" s="2">
        <f t="shared" si="17"/>
        <v>6</v>
      </c>
      <c r="F57" s="2" t="str">
        <f t="shared" si="18"/>
        <v>Positivo</v>
      </c>
    </row>
    <row r="58">
      <c r="A58" s="2" t="str">
        <f t="shared" ref="A58:B58" si="23">A14</f>
        <v>C2 - C3</v>
      </c>
      <c r="B58" s="2">
        <f t="shared" si="23"/>
        <v>2</v>
      </c>
      <c r="C58" s="2" t="str">
        <f t="shared" ref="C58:D58" si="24">A37</f>
        <v>C2 - no C3</v>
      </c>
      <c r="D58" s="2">
        <f t="shared" si="24"/>
        <v>14</v>
      </c>
      <c r="E58" s="2">
        <f t="shared" si="17"/>
        <v>2</v>
      </c>
      <c r="F58" s="2" t="str">
        <f t="shared" si="18"/>
        <v>Positivo</v>
      </c>
    </row>
    <row r="59">
      <c r="A59" s="2" t="str">
        <f t="shared" ref="A59:B59" si="25">A15</f>
        <v>C2 - C4</v>
      </c>
      <c r="B59" s="2">
        <f t="shared" si="25"/>
        <v>9</v>
      </c>
      <c r="C59" s="2" t="str">
        <f t="shared" ref="C59:D59" si="26">A38</f>
        <v>C2 - no C4</v>
      </c>
      <c r="D59" s="2">
        <f t="shared" si="26"/>
        <v>7</v>
      </c>
      <c r="E59" s="2">
        <f t="shared" si="17"/>
        <v>7</v>
      </c>
      <c r="F59" s="2" t="str">
        <f t="shared" si="18"/>
        <v>Negativo</v>
      </c>
    </row>
    <row r="60">
      <c r="A60" s="2" t="str">
        <f t="shared" ref="A60:B60" si="27">A16</f>
        <v>C2 - C5</v>
      </c>
      <c r="B60" s="2">
        <f t="shared" si="27"/>
        <v>10</v>
      </c>
      <c r="C60" s="2" t="str">
        <f t="shared" ref="C60:D60" si="28">A39</f>
        <v>C2 - no C5</v>
      </c>
      <c r="D60" s="2">
        <f t="shared" si="28"/>
        <v>6</v>
      </c>
      <c r="E60" s="2">
        <f t="shared" si="17"/>
        <v>6</v>
      </c>
      <c r="F60" s="2" t="str">
        <f t="shared" si="18"/>
        <v>Negativo</v>
      </c>
    </row>
    <row r="61">
      <c r="A61" s="2" t="str">
        <f t="shared" ref="A61:B61" si="29">A17</f>
        <v>C3 - C4</v>
      </c>
      <c r="B61" s="2">
        <f t="shared" si="29"/>
        <v>7</v>
      </c>
      <c r="C61" s="2" t="str">
        <f t="shared" ref="C61:D61" si="30">A40</f>
        <v>C3 - no C4</v>
      </c>
      <c r="D61" s="2">
        <f t="shared" si="30"/>
        <v>7</v>
      </c>
      <c r="E61" s="2">
        <f t="shared" si="17"/>
        <v>7</v>
      </c>
      <c r="F61" s="2" t="str">
        <f t="shared" si="18"/>
        <v>Positivo</v>
      </c>
    </row>
    <row r="62">
      <c r="A62" s="2" t="str">
        <f t="shared" ref="A62:B62" si="31">A18</f>
        <v>C3 - C5</v>
      </c>
      <c r="B62" s="2">
        <f t="shared" si="31"/>
        <v>10</v>
      </c>
      <c r="C62" s="2" t="str">
        <f t="shared" ref="C62:D62" si="32">A41</f>
        <v>C3 - no C5</v>
      </c>
      <c r="D62" s="2">
        <f t="shared" si="32"/>
        <v>6</v>
      </c>
      <c r="E62" s="2">
        <f t="shared" si="17"/>
        <v>6</v>
      </c>
      <c r="F62" s="2" t="str">
        <f t="shared" si="18"/>
        <v>Negativo</v>
      </c>
    </row>
    <row r="63">
      <c r="A63" s="2" t="str">
        <f t="shared" ref="A63:B63" si="33">A19</f>
        <v>C4 - C5</v>
      </c>
      <c r="B63" s="2">
        <f t="shared" si="33"/>
        <v>7</v>
      </c>
      <c r="C63" s="2" t="str">
        <f t="shared" ref="C63:D63" si="34">A42</f>
        <v>C4 - no C5</v>
      </c>
      <c r="D63" s="2">
        <f t="shared" si="34"/>
        <v>9</v>
      </c>
      <c r="E63" s="2">
        <f t="shared" si="17"/>
        <v>7</v>
      </c>
      <c r="F63" s="2" t="str">
        <f t="shared" si="18"/>
        <v>Positivo</v>
      </c>
    </row>
    <row r="65">
      <c r="A65" s="4" t="s">
        <v>77</v>
      </c>
      <c r="B65" s="4" t="s">
        <v>78</v>
      </c>
      <c r="C65" s="4" t="s">
        <v>79</v>
      </c>
      <c r="D65" s="4" t="s">
        <v>80</v>
      </c>
    </row>
    <row r="66">
      <c r="A66" s="4" t="s">
        <v>67</v>
      </c>
      <c r="B66" s="2">
        <f t="shared" ref="B66:B70" si="35">COUNTIFS($F$54:$F$63, "Positivo", $A$54:$A$63,"*"&amp;A66&amp;"*")</f>
        <v>2</v>
      </c>
      <c r="C66" s="2">
        <f t="shared" ref="C66:C70" si="36">COUNTIFS($F$54:$F$63, "Negativo", $A$54:$A$63,"*"&amp;A66&amp;"*")</f>
        <v>2</v>
      </c>
      <c r="D66" s="2" t="str">
        <f t="shared" ref="D66:D70" si="37">if(B66&gt;C66, "Positivo", "Negativo")</f>
        <v>Negativo</v>
      </c>
    </row>
    <row r="67">
      <c r="A67" s="4" t="s">
        <v>68</v>
      </c>
      <c r="B67" s="2">
        <f t="shared" si="35"/>
        <v>1</v>
      </c>
      <c r="C67" s="2">
        <f t="shared" si="36"/>
        <v>3</v>
      </c>
      <c r="D67" s="2" t="str">
        <f t="shared" si="37"/>
        <v>Negativo</v>
      </c>
    </row>
    <row r="68">
      <c r="A68" s="4" t="s">
        <v>69</v>
      </c>
      <c r="B68" s="2">
        <f t="shared" si="35"/>
        <v>2</v>
      </c>
      <c r="C68" s="2">
        <f t="shared" si="36"/>
        <v>2</v>
      </c>
      <c r="D68" s="2" t="str">
        <f t="shared" si="37"/>
        <v>Negativo</v>
      </c>
    </row>
    <row r="69">
      <c r="A69" s="4" t="s">
        <v>70</v>
      </c>
      <c r="B69" s="2">
        <f t="shared" si="35"/>
        <v>3</v>
      </c>
      <c r="C69" s="2">
        <f t="shared" si="36"/>
        <v>1</v>
      </c>
      <c r="D69" s="2" t="str">
        <f t="shared" si="37"/>
        <v>Positivo</v>
      </c>
    </row>
    <row r="70">
      <c r="A70" s="4" t="s">
        <v>71</v>
      </c>
      <c r="B70" s="2">
        <f t="shared" si="35"/>
        <v>2</v>
      </c>
      <c r="C70" s="2">
        <f t="shared" si="36"/>
        <v>2</v>
      </c>
      <c r="D70" s="2" t="str">
        <f t="shared" si="37"/>
        <v>Negativo</v>
      </c>
    </row>
    <row r="73">
      <c r="A73" s="2"/>
      <c r="B73" s="16" t="s">
        <v>67</v>
      </c>
      <c r="C73" s="16" t="s">
        <v>68</v>
      </c>
      <c r="D73" s="16" t="s">
        <v>69</v>
      </c>
      <c r="E73" s="16" t="s">
        <v>70</v>
      </c>
      <c r="F73" s="16" t="s">
        <v>71</v>
      </c>
    </row>
    <row r="74">
      <c r="A74" s="16" t="s">
        <v>67</v>
      </c>
      <c r="B74" s="2"/>
      <c r="C74" s="2">
        <f>if(D67="Negativo", B47, C46)</f>
        <v>2</v>
      </c>
      <c r="D74" s="17">
        <f>if(D68="Negativo", B48, D46)</f>
        <v>0</v>
      </c>
      <c r="E74" s="2">
        <f>if(D69="Negativo",B49,E46)</f>
        <v>7</v>
      </c>
      <c r="F74" s="2">
        <f>if(D70="Negativo", B50, F46)</f>
        <v>10</v>
      </c>
    </row>
    <row r="75">
      <c r="A75" s="16" t="s">
        <v>68</v>
      </c>
      <c r="B75" s="2"/>
      <c r="C75" s="2"/>
      <c r="D75" s="2">
        <f>if(D68="Negativo", C48,D47)</f>
        <v>14</v>
      </c>
      <c r="E75" s="2">
        <f>if(D69="Negativo",C49,E47)</f>
        <v>9</v>
      </c>
      <c r="F75" s="2">
        <f>if(D70="Negativo", C50,F47)</f>
        <v>6</v>
      </c>
    </row>
    <row r="76">
      <c r="A76" s="16" t="s">
        <v>69</v>
      </c>
      <c r="B76" s="2"/>
      <c r="C76" s="2"/>
      <c r="D76" s="2"/>
      <c r="E76" s="2">
        <f>if(D69="Negativo", D49,E48)</f>
        <v>7</v>
      </c>
      <c r="F76" s="2">
        <f>if(D70="Negativo", D50,F48)</f>
        <v>6</v>
      </c>
    </row>
    <row r="77">
      <c r="A77" s="16" t="s">
        <v>70</v>
      </c>
      <c r="B77" s="2"/>
      <c r="C77" s="2"/>
      <c r="D77" s="2"/>
      <c r="E77" s="2"/>
      <c r="F77" s="2">
        <f>if(D70="Negativo", E50,F49)</f>
        <v>9</v>
      </c>
    </row>
    <row r="78">
      <c r="A78" s="16" t="s">
        <v>71</v>
      </c>
      <c r="B78" s="2"/>
      <c r="C78" s="2"/>
      <c r="D78" s="2"/>
      <c r="E78" s="2"/>
      <c r="F78" s="2"/>
    </row>
    <row r="82">
      <c r="A82" s="2"/>
      <c r="B82" s="4" t="s">
        <v>81</v>
      </c>
      <c r="C82" s="4" t="s">
        <v>68</v>
      </c>
      <c r="D82" s="4" t="s">
        <v>70</v>
      </c>
      <c r="E82" s="4" t="s">
        <v>71</v>
      </c>
    </row>
    <row r="83">
      <c r="A83" s="4" t="s">
        <v>81</v>
      </c>
      <c r="B83" s="2"/>
      <c r="C83" s="18">
        <f>min(D75,C74)</f>
        <v>2</v>
      </c>
      <c r="D83" s="2">
        <f>min(E76,E74)</f>
        <v>7</v>
      </c>
      <c r="E83" s="2">
        <f>min(F74,F76)</f>
        <v>6</v>
      </c>
    </row>
    <row r="84">
      <c r="A84" s="4" t="s">
        <v>68</v>
      </c>
      <c r="B84" s="2"/>
      <c r="C84" s="2"/>
      <c r="D84" s="2">
        <f t="shared" ref="D84:E84" si="38">E75</f>
        <v>9</v>
      </c>
      <c r="E84" s="2">
        <f t="shared" si="38"/>
        <v>6</v>
      </c>
    </row>
    <row r="85">
      <c r="A85" s="4" t="s">
        <v>70</v>
      </c>
      <c r="B85" s="2"/>
      <c r="C85" s="2"/>
      <c r="D85" s="2"/>
      <c r="E85" s="2">
        <f>F77</f>
        <v>9</v>
      </c>
    </row>
    <row r="86">
      <c r="A86" s="4" t="s">
        <v>71</v>
      </c>
      <c r="B86" s="2"/>
      <c r="C86" s="2"/>
      <c r="D86" s="2"/>
      <c r="E86" s="2"/>
    </row>
    <row r="90">
      <c r="A90" s="2"/>
      <c r="B90" s="4" t="s">
        <v>82</v>
      </c>
      <c r="C90" s="4" t="s">
        <v>70</v>
      </c>
      <c r="D90" s="4" t="s">
        <v>71</v>
      </c>
    </row>
    <row r="91">
      <c r="A91" s="4" t="s">
        <v>82</v>
      </c>
      <c r="B91" s="2"/>
      <c r="C91" s="2">
        <f>min(E74,E76,E75)</f>
        <v>7</v>
      </c>
      <c r="D91" s="19">
        <f>min(F74,F75,F76)</f>
        <v>6</v>
      </c>
    </row>
    <row r="92">
      <c r="A92" s="4" t="s">
        <v>70</v>
      </c>
      <c r="B92" s="2"/>
      <c r="C92" s="2"/>
      <c r="D92" s="2">
        <f>min(F77)</f>
        <v>9</v>
      </c>
    </row>
    <row r="93">
      <c r="A93" s="4" t="s">
        <v>71</v>
      </c>
      <c r="B93" s="2"/>
      <c r="C93" s="2"/>
      <c r="D93" s="2"/>
    </row>
    <row r="96">
      <c r="A96" s="2"/>
      <c r="B96" s="4" t="s">
        <v>83</v>
      </c>
      <c r="C96" s="4" t="s">
        <v>70</v>
      </c>
    </row>
    <row r="97">
      <c r="A97" s="4" t="s">
        <v>83</v>
      </c>
      <c r="B97" s="2"/>
      <c r="C97" s="19">
        <f>min(E76,E75,E74,F77)</f>
        <v>7</v>
      </c>
    </row>
    <row r="103">
      <c r="F103" s="7" t="s">
        <v>6</v>
      </c>
    </row>
    <row r="104">
      <c r="F104" s="7" t="s">
        <v>8</v>
      </c>
    </row>
    <row r="105">
      <c r="F105" s="7" t="s">
        <v>10</v>
      </c>
    </row>
    <row r="106">
      <c r="F106" s="7" t="s">
        <v>12</v>
      </c>
    </row>
    <row r="107">
      <c r="F107" s="7" t="s">
        <v>14</v>
      </c>
    </row>
    <row r="109">
      <c r="F109" s="1" t="s">
        <v>84</v>
      </c>
    </row>
    <row r="110">
      <c r="F110" s="1" t="s">
        <v>85</v>
      </c>
    </row>
    <row r="115">
      <c r="F115" s="1" t="s">
        <v>86</v>
      </c>
    </row>
  </sheetData>
  <drawing r:id="rId1"/>
</worksheet>
</file>